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bd4c6af1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8c1e0b94a21c4440"/>
    <x:sheet xmlns:r="http://schemas.openxmlformats.org/officeDocument/2006/relationships" name="Derived Scores" sheetId="2" r:id="R1059c6a434cf4f12"/>
    <x:sheet xmlns:r="http://schemas.openxmlformats.org/officeDocument/2006/relationships" name="Model Inputs" sheetId="3" r:id="Rd5e586448e03430b"/>
    <x:sheet xmlns:r="http://schemas.openxmlformats.org/officeDocument/2006/relationships" name="Public Signals" sheetId="4" r:id="Rdef4d0343bf94b14"/>
    <x:sheet xmlns:r="http://schemas.openxmlformats.org/officeDocument/2006/relationships" name="Figure Data" sheetId="5" r:id="R94c3e8ad49c742e4"/>
    <x:sheet xmlns:r="http://schemas.openxmlformats.org/officeDocument/2006/relationships" name="Methodology" sheetId="6" r:id="R7ad24d79a37749fd"/>
    <x:sheet xmlns:r="http://schemas.openxmlformats.org/officeDocument/2006/relationships" name="Source Register" sheetId="7" r:id="R63c2e2df2af84ff5"/>
    <x:sheet xmlns:r="http://schemas.openxmlformats.org/officeDocument/2006/relationships" name="Data Dictionary" sheetId="8" r:id="R2623a03789fa4c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;[Red](0.00);0.00"/>
    <x:numFmt numFmtId="201" formatCode="0.00"/>
    <x:numFmt numFmtId="202" formatCode="0.0000"/>
    <x:numFmt numFmtId="203" formatCode="0.000"/>
  </x:numFmts>
  <x:fonts count="5">
    <x:font>
      <x:sz val="11"/>
      <x:name val="Carlito"/>
    </x:font>
    <x:font>
      <x:sz val="11"/>
      <x:color rgb="FF10233F"/>
      <x:name val="Arial"/>
    </x:font>
    <x:font>
      <x:b/>
      <x:sz val="11"/>
      <x:color rgb="FFFFFFFF"/>
      <x:name val="Arial"/>
    </x:font>
    <x:font>
      <x:b/>
      <x:sz val="16"/>
      <x:color rgb="FF10233F"/>
      <x:name val="Arial"/>
    </x:font>
    <x:font>
      <x:b/>
      <x:sz val="11"/>
      <x:color rgb="FF10233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33F"/>
      </x:patternFill>
    </x:fill>
    <x:fill>
      <x:patternFill patternType="solid">
        <x:fgColor rgb="FFF1F7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a51b7a3f544f8" /><Relationship Type="http://schemas.openxmlformats.org/officeDocument/2006/relationships/theme" Target="/xl/theme/theme1.xml" Id="R79eb72c4ae18420e" /><Relationship Type="http://schemas.openxmlformats.org/officeDocument/2006/relationships/sharedStrings" Target="/xl/sharedStrings.xml" Id="Rd95a3a71b8064833" /><Relationship Type="http://schemas.openxmlformats.org/officeDocument/2006/relationships/worksheet" Target="/xl/worksheets/sheet1.xml" Id="R8c1e0b94a21c4440" /><Relationship Type="http://schemas.openxmlformats.org/officeDocument/2006/relationships/worksheet" Target="/xl/worksheets/sheet2.xml" Id="R1059c6a434cf4f12" /><Relationship Type="http://schemas.openxmlformats.org/officeDocument/2006/relationships/worksheet" Target="/xl/worksheets/sheet3.xml" Id="Rd5e586448e03430b" /><Relationship Type="http://schemas.openxmlformats.org/officeDocument/2006/relationships/worksheet" Target="/xl/worksheets/sheet4.xml" Id="Rdef4d0343bf94b14" /><Relationship Type="http://schemas.openxmlformats.org/officeDocument/2006/relationships/worksheet" Target="/xl/worksheets/sheet5.xml" Id="R94c3e8ad49c742e4" /><Relationship Type="http://schemas.openxmlformats.org/officeDocument/2006/relationships/worksheet" Target="/xl/worksheets/sheet6.xml" Id="R7ad24d79a37749fd" /><Relationship Type="http://schemas.openxmlformats.org/officeDocument/2006/relationships/worksheet" Target="/xl/worksheets/sheet7.xml" Id="R63c2e2df2af84ff5" /><Relationship Type="http://schemas.openxmlformats.org/officeDocument/2006/relationships/worksheet" Target="/xl/worksheets/sheet8.xml" Id="R2623a03789fa4c2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</x:row>
    <x:row r="2" ht="27" customHeight="1">
      <x:c r="A2" s="1"/>
      <x:c r="B2" s="10" t="str">
        <x:v>RAG and fine tuning: interaction analysis</x:v>
      </x:c>
      <x:c r="C2" s="1"/>
      <x:c r="D2" s="1"/>
      <x:c r="E2" s="1"/>
      <x:c r="F2" s="1"/>
      <x:c r="G2" s="1"/>
      <x:c r="H2" s="1"/>
    </x:row>
    <x:row r="3" ht="27" customHeight="1">
      <x:c r="A3" s="1"/>
      <x:c r="B3" s="1"/>
      <x:c r="C3" s="1"/>
      <x:c r="D3" s="1"/>
      <x:c r="E3" s="1"/>
      <x:c r="F3" s="1"/>
      <x:c r="G3" s="1"/>
      <x:c r="H3" s="1"/>
    </x:row>
    <x:row r="4" ht="27" customHeight="1">
      <x:c r="A4" s="1"/>
      <x:c r="B4" s="1" t="str">
        <x:v>Five task columns from RAFT v2 Table 1; historical reported results.</x:v>
      </x:c>
      <x:c r="C4" s="1"/>
      <x:c r="D4" s="1"/>
      <x:c r="E4" s="1"/>
      <x:c r="F4" s="1"/>
      <x:c r="G4" s="1"/>
      <x:c r="H4" s="1"/>
    </x:row>
    <x:row r="5" ht="27" customHeight="1">
      <x:c r="A5" s="1"/>
      <x:c r="B5" s="1"/>
      <x:c r="C5" s="1"/>
      <x:c r="D5" s="1"/>
      <x:c r="E5" s="1"/>
      <x:c r="F5" s="1"/>
      <x:c r="G5" s="1"/>
      <x:c r="H5" s="1"/>
    </x:row>
    <x:row r="6" ht="48" customHeight="1">
      <x:c r="A6" s="1"/>
      <x:c r="B6" s="13" t="str">
        <x:v>Threshold (score points)</x:v>
      </x:c>
      <x:c r="C6" s="13" t="str">
        <x:v>Retrieval sign reversals</x:v>
      </x:c>
      <x:c r="D6" s="13" t="str">
        <x:v>Hybrid leads vs best standalone</x:v>
      </x:c>
      <x:c r="E6" s="1"/>
      <x:c r="F6" s="1"/>
      <x:c r="G6" s="1"/>
      <x:c r="H6" s="1"/>
    </x:row>
    <x:row r="7" ht="27" customHeight="1">
      <x:c r="A7" s="1"/>
      <x:c r="B7" s="1" t="n">
        <x:v>0</x:v>
      </x:c>
      <x:c r="C7" s="1" t="n">
        <x:f>COUNTIFS('Derived Scores'!C2:C6,"&gt;"&amp;B7,'Derived Scores'!D2:D6,"&lt;"&amp;-B7)</x:f>
        <x:v>3</x:v>
      </x:c>
      <x:c r="D7" s="1" t="n">
        <x:f>COUNTIFS('Derived Scores'!G2:G6,"&gt;"&amp;B7)</x:f>
        <x:v>5</x:v>
      </x:c>
      <x:c r="E7" s="1"/>
      <x:c r="F7" s="1"/>
      <x:c r="G7" s="1"/>
      <x:c r="H7" s="1"/>
    </x:row>
    <x:row r="8" ht="27" customHeight="1">
      <x:c r="A8" s="1"/>
      <x:c r="B8" s="1" t="n">
        <x:v>1</x:v>
      </x:c>
      <x:c r="C8" s="1" t="n">
        <x:f>COUNTIFS('Derived Scores'!C2:C6,"&gt;"&amp;B8,'Derived Scores'!D2:D6,"&lt;"&amp;-B8)</x:f>
        <x:v>3</x:v>
      </x:c>
      <x:c r="D8" s="1" t="n">
        <x:f>COUNTIFS('Derived Scores'!G2:G6,"&gt;"&amp;B8)</x:f>
        <x:v>3</x:v>
      </x:c>
      <x:c r="E8" s="1"/>
      <x:c r="F8" s="1"/>
      <x:c r="G8" s="1"/>
      <x:c r="H8" s="1"/>
    </x:row>
    <x:row r="9" ht="27" customHeight="1">
      <x:c r="A9" s="1"/>
      <x:c r="B9" s="1" t="n">
        <x:v>5</x:v>
      </x:c>
      <x:c r="C9" s="1" t="n">
        <x:f>COUNTIFS('Derived Scores'!C2:C6,"&gt;"&amp;B9,'Derived Scores'!D2:D6,"&lt;"&amp;-B9)</x:f>
        <x:v>2</x:v>
      </x:c>
      <x:c r="D9" s="1" t="n">
        <x:f>COUNTIFS('Derived Scores'!G2:G6,"&gt;"&amp;B9)</x:f>
        <x:v>3</x:v>
      </x:c>
      <x:c r="E9" s="1"/>
      <x:c r="F9" s="1"/>
      <x:c r="G9" s="1"/>
      <x:c r="H9" s="1"/>
    </x:row>
    <x:row r="10" ht="27" customHeight="1">
      <x:c r="A10" s="1"/>
      <x:c r="B10" s="1"/>
      <x:c r="C10" s="1"/>
      <x:c r="D10" s="1"/>
      <x:c r="E10" s="1"/>
      <x:c r="F10" s="1"/>
      <x:c r="G10" s="1"/>
      <x:c r="H10" s="1"/>
    </x:row>
    <x:row r="11" ht="27" customHeight="1">
      <x:c r="A11" s="1"/>
      <x:c r="B11" s="1" t="str">
        <x:v>A threshold is a screening choice, not statistical significance.</x:v>
      </x:c>
      <x:c r="C11" s="1"/>
      <x:c r="D11" s="1"/>
      <x:c r="E11" s="1"/>
      <x:c r="F11" s="1"/>
      <x:c r="G11" s="1"/>
      <x:c r="H11" s="1"/>
    </x:row>
    <x:row r="12" ht="27" customHeight="1">
      <x:c r="A12" s="1"/>
      <x:c r="B12" s="1"/>
      <x:c r="C12" s="1"/>
      <x:c r="D12" s="1"/>
      <x:c r="E12" s="1"/>
      <x:c r="F12" s="1"/>
      <x:c r="G12" s="1"/>
      <x:c r="H12" s="1"/>
    </x:row>
    <x:row r="13" ht="27" customHeight="1">
      <x:c r="A13" s="1"/>
      <x:c r="B13" s="1" t="str">
        <x:v>AWS 2025 cross-check: native metrics remain separate</x:v>
      </x:c>
      <x:c r="C13" s="1"/>
      <x:c r="D13" s="1"/>
      <x:c r="E13" s="1"/>
      <x:c r="F13" s="1"/>
      <x:c r="G13" s="1"/>
      <x:c r="H13" s="1"/>
    </x:row>
    <x:row r="14" ht="27" customHeight="1">
      <x:c r="A14" s="1"/>
      <x:c r="B14" s="1"/>
      <x:c r="C14" s="1"/>
      <x:c r="D14" s="1"/>
      <x:c r="E14" s="1"/>
      <x:c r="F14" s="1"/>
      <x:c r="G14" s="1"/>
      <x:c r="H14" s="1"/>
    </x:row>
    <x:row r="15" ht="27" customHeight="1">
      <x:c r="A15" s="1"/>
      <x:c r="B15" s="15" t="str">
        <x:v>Approach</x:v>
      </x:c>
      <x:c r="C15" s="15" t="str">
        <x:v>BERTScore</x:v>
      </x:c>
      <x:c r="D15" s="15" t="str">
        <x:v>LLM evaluator</x:v>
      </x:c>
      <x:c r="E15" s="15" t="str">
        <x:v>Seconds</x:v>
      </x:c>
      <x:c r="F15" s="1"/>
      <x:c r="G15" s="1"/>
      <x:c r="H15" s="1"/>
    </x:row>
    <x:row r="16" ht="27" customHeight="1">
      <x:c r="A16" s="1"/>
      <x:c r="B16" s="1" t="str">
        <x:v>RAG</x:v>
      </x:c>
      <x:c r="C16" s="16" t="n">
        <x:v>0.8999</x:v>
      </x:c>
      <x:c r="D16" s="16" t="n">
        <x:v>0.82</x:v>
      </x:c>
      <x:c r="E16" s="17" t="n">
        <x:v>8.336</x:v>
      </x:c>
      <x:c r="F16" s="1"/>
      <x:c r="G16" s="1"/>
      <x:c r="H16" s="1"/>
    </x:row>
    <x:row r="17" ht="27" customHeight="1">
      <x:c r="A17" s="1"/>
      <x:c r="B17" s="1" t="str">
        <x:v>Fine tuning</x:v>
      </x:c>
      <x:c r="C17" s="16" t="n">
        <x:v>0.866</x:v>
      </x:c>
      <x:c r="D17" s="16" t="n">
        <x:v>0.5556</x:v>
      </x:c>
      <x:c r="E17" s="17" t="n">
        <x:v>4.159</x:v>
      </x:c>
      <x:c r="F17" s="1"/>
      <x:c r="G17" s="1"/>
      <x:c r="H17" s="1"/>
    </x:row>
    <x:row r="18" ht="27" customHeight="1">
      <x:c r="A18" s="1"/>
      <x:c r="B18" s="1" t="str">
        <x:v>Hybrid</x:v>
      </x:c>
      <x:c r="C18" s="16" t="n">
        <x:v>0.8908</x:v>
      </x:c>
      <x:c r="D18" s="16" t="n">
        <x:v>0.8556</x:v>
      </x:c>
      <x:c r="E18" s="17" t="n">
        <x:v>17.7</x:v>
      </x:c>
      <x:c r="F18" s="1"/>
      <x:c r="G18" s="1"/>
      <x:c r="H18" s="1"/>
    </x:row>
    <x:row r="19" ht="27" customHeight="1">
      <x:c r="A19" s="1"/>
      <x:c r="B19" s="1"/>
      <x:c r="C19" s="1"/>
      <x:c r="D19" s="1"/>
      <x:c r="E19" s="1"/>
      <x:c r="F19" s="1"/>
      <x:c r="G19" s="1"/>
      <x:c r="H19" s="1"/>
    </x:row>
    <x:row r="20" ht="27" customHeight="1">
      <x:c r="A20" s="1"/>
      <x:c r="B20" s="1" t="str">
        <x:v>Hybrid minus RAG</x:v>
      </x:c>
      <x:c r="C20" s="16" t="n">
        <x:f>C18-C16</x:f>
        <x:v>-0.009099999999999997</x:v>
      </x:c>
      <x:c r="D20" s="16" t="n">
        <x:f>D18-D16</x:f>
        <x:v>0.035600000000000076</x:v>
      </x:c>
      <x:c r="E20" s="17" t="n">
        <x:f>E18-E16</x:f>
        <x:v>9.363999999999999</x:v>
      </x:c>
      <x:c r="F20" s="1"/>
      <x:c r="G20" s="1"/>
      <x:c r="H20" s="1"/>
    </x:row>
    <x:row r="21" ht="27" customHeight="1">
      <x:c r="A21" s="1"/>
      <x:c r="B21" s="1"/>
      <x:c r="C21" s="1"/>
      <x:c r="D21" s="1"/>
      <x:c r="E21" s="1"/>
      <x:c r="F21" s="1"/>
      <x:c r="G21" s="1"/>
      <x:c r="H21" s="1"/>
    </x:row>
    <x:row r="22" ht="27" customHeight="1">
      <x:c r="A22" s="1"/>
      <x:c r="B22" s="1" t="str">
        <x:v>Primary observations are in Public Signals; formulas are in Derived Scores.</x:v>
      </x:c>
      <x:c r="C22" s="1"/>
      <x:c r="D22" s="1"/>
      <x:c r="E22" s="1"/>
      <x:c r="F22" s="1"/>
      <x:c r="G22" s="1"/>
      <x:c r="H22" s="1"/>
    </x:row>
    <x:row r="23" ht="27" customHeight="1">
      <x:c r="A23" s="1"/>
      <x:c r="B23" s="1"/>
      <x:c r="C23" s="1"/>
      <x:c r="D23" s="1"/>
      <x:c r="E23" s="1"/>
      <x:c r="F23" s="1"/>
      <x:c r="G23" s="1"/>
      <x:c r="H23" s="1"/>
    </x:row>
    <x:row r="24" ht="27" customHeight="1">
      <x:c r="A24" s="1"/>
      <x:c r="B24" s="1" t="str">
        <x:v>GS reanalysis, not a new model benchmark or a current vendor ranking.</x:v>
      </x:c>
      <x:c r="C24" s="1"/>
      <x:c r="D24" s="1"/>
      <x:c r="E24" s="1"/>
      <x:c r="F24" s="1"/>
      <x:c r="G24" s="1"/>
      <x:c r="H24" s="1"/>
    </x:row>
    <x:row r="25" ht="27" customHeight="1">
      <x:c r="A25" s="1"/>
      <x:c r="B25" s="1"/>
      <x:c r="C25" s="1"/>
      <x:c r="D25" s="1"/>
      <x:c r="E25" s="1"/>
      <x:c r="F25" s="1"/>
      <x:c r="G25" s="1"/>
      <x:c r="H25" s="1"/>
    </x:row>
    <x:row r="26" ht="27" customHeight="1">
      <x:c r="A26" s="1"/>
      <x:c r="B26" s="1" t="str">
        <x:v>No legal, audit, compliance or regulatory determination. See Methodology.</x:v>
      </x:c>
      <x:c r="C26" s="1"/>
      <x:c r="D26" s="1"/>
      <x:c r="E26" s="1"/>
      <x:c r="F26" s="1"/>
      <x:c r="G26" s="1"/>
      <x:c r="H26" s="1"/>
    </x:row>
    <x:row r="27" ht="27" customHeight="1">
      <x:c r="A27" s="1"/>
      <x:c r="B27" s="1"/>
      <x:c r="C27" s="1"/>
      <x:c r="D27" s="1"/>
      <x:c r="E27" s="1"/>
      <x:c r="F27" s="1"/>
      <x:c r="G27" s="1"/>
      <x:c r="H27" s="1"/>
    </x:row>
    <x:row r="28" ht="27" customHeight="1">
      <x:c r="A28" s="1"/>
      <x:c r="B28" s="1"/>
      <x:c r="C28" s="1"/>
      <x:c r="D28" s="1"/>
      <x:c r="E28" s="1"/>
      <x:c r="F28" s="1"/>
      <x:c r="G28" s="1"/>
      <x:c r="H28" s="1"/>
    </x:row>
    <x:row r="29" ht="27" customHeight="1">
      <x:c r="A29" s="1"/>
      <x:c r="B29" s="1"/>
      <x:c r="C29" s="1"/>
      <x:c r="D29" s="1"/>
      <x:c r="E29" s="1"/>
      <x:c r="F29" s="1"/>
      <x:c r="G29" s="1"/>
      <x:c r="H29" s="1"/>
    </x:row>
    <x:row r="30" ht="27" customHeight="1">
      <x:c r="A30" s="1"/>
      <x:c r="B30" s="1"/>
      <x:c r="C30" s="1"/>
      <x:c r="D30" s="1"/>
      <x:c r="E30" s="1"/>
      <x:c r="F30" s="1"/>
      <x:c r="G30" s="1"/>
      <x:c r="H30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 ht="44" customHeight="1">
      <x:c r="A1" s="6" t="str">
        <x:v>Task ID</x:v>
      </x:c>
      <x:c r="B1" s="6" t="str">
        <x:v>Task</x:v>
      </x:c>
      <x:c r="C1" s="6" t="str">
        <x:v>Base retrieval change</x:v>
      </x:c>
      <x:c r="D1" s="6" t="str">
        <x:v>Tuned retrieval change</x:v>
      </x:c>
      <x:c r="E1" s="6" t="str">
        <x:v>Interaction</x:v>
      </x:c>
      <x:c r="F1" s="6" t="str">
        <x:v>RAFT vs DSF RAG</x:v>
      </x:c>
      <x:c r="G1" s="6" t="str">
        <x:v>RAFT vs best standalone</x:v>
      </x:c>
      <x:c r="H1" s="6" t="str">
        <x:v>Sign reversal</x:v>
      </x:c>
    </x:row>
    <x:row r="2" ht="26" customHeight="1">
      <x:c r="A2" s="2" t="str">
        <x:v>T01</x:v>
      </x:c>
      <x:c r="B2" s="2" t="str">
        <x:v>PubMed</x:v>
      </x:c>
      <x:c r="C2" s="8" t="n">
        <x:f>'Model Inputs'!D2-'Model Inputs'!C2</x:f>
        <x:v>2.299999999999997</x:v>
      </x:c>
      <x:c r="D2" s="8" t="n">
        <x:f>'Model Inputs'!F2-'Model Inputs'!E2</x:f>
        <x:v>11.899999999999991</x:v>
      </x:c>
      <x:c r="E2" s="8" t="n">
        <x:f>D2-C2</x:f>
        <x:v>9.599999999999994</x:v>
      </x:c>
      <x:c r="F2" s="8" t="n">
        <x:f>'Model Inputs'!G2-'Model Inputs'!F2</x:f>
        <x:v>1.7000000000000028</x:v>
      </x:c>
      <x:c r="G2" s="8" t="n">
        <x:f>'Model Inputs'!G2-MAX('Model Inputs'!E2,'Model Inputs'!D2)</x:f>
        <x:v>13.599999999999994</x:v>
      </x:c>
      <x:c r="H2" s="2" t="n">
        <x:f>IF(AND(C2&gt;0,D2&lt;0),1,0)</x:f>
        <x:v>0</x:v>
      </x:c>
    </x:row>
    <x:row r="3" ht="26" customHeight="1">
      <x:c r="A3" s="2" t="str">
        <x:v>T02</x:v>
      </x:c>
      <x:c r="B3" s="2" t="str">
        <x:v>HotPot</x:v>
      </x:c>
      <x:c r="C3" s="8" t="n">
        <x:f>'Model Inputs'!D3-'Model Inputs'!C3</x:f>
        <x:v>-0.51</x:v>
      </x:c>
      <x:c r="D3" s="8" t="n">
        <x:f>'Model Inputs'!F3-'Model Inputs'!E3</x:f>
        <x:v>-1.9699999999999998</x:v>
      </x:c>
      <x:c r="E3" s="8" t="n">
        <x:f>D3-C3</x:f>
        <x:v>-1.4599999999999997</x:v>
      </x:c>
      <x:c r="F3" s="8" t="n">
        <x:f>'Model Inputs'!G3-'Model Inputs'!F3</x:f>
        <x:v>30.87</x:v>
      </x:c>
      <x:c r="G3" s="8" t="n">
        <x:f>'Model Inputs'!G3-MAX('Model Inputs'!E3,'Model Inputs'!D3)</x:f>
        <x:v>28.900000000000002</x:v>
      </x:c>
      <x:c r="H3" s="2" t="n">
        <x:f>IF(AND(C3&gt;0,D3&lt;0),1,0)</x:f>
        <x:v>0</x:v>
      </x:c>
    </x:row>
    <x:row r="4" ht="26" customHeight="1">
      <x:c r="A4" s="2" t="str">
        <x:v>T03</x:v>
      </x:c>
      <x:c r="B4" s="2" t="str">
        <x:v>HuggingFace</x:v>
      </x:c>
      <x:c r="C4" s="8" t="n">
        <x:f>'Model Inputs'!D4-'Model Inputs'!C4</x:f>
        <x:v>26.21</x:v>
      </x:c>
      <x:c r="D4" s="8" t="n">
        <x:f>'Model Inputs'!F4-'Model Inputs'!E4</x:f>
        <x:v>-18.47</x:v>
      </x:c>
      <x:c r="E4" s="8" t="n">
        <x:f>D4-C4</x:f>
        <x:v>-44.68</x:v>
      </x:c>
      <x:c r="F4" s="8" t="n">
        <x:f>'Model Inputs'!G4-'Model Inputs'!F4</x:f>
        <x:v>31.409999999999997</x:v>
      </x:c>
      <x:c r="G4" s="8" t="n">
        <x:f>'Model Inputs'!G4-MAX('Model Inputs'!E4,'Model Inputs'!D4)</x:f>
        <x:v>12.939999999999998</x:v>
      </x:c>
      <x:c r="H4" s="2" t="n">
        <x:f>IF(AND(C4&gt;0,D4&lt;0),1,0)</x:f>
        <x:v>1</x:v>
      </x:c>
    </x:row>
    <x:row r="5" ht="26" customHeight="1">
      <x:c r="A5" s="2" t="str">
        <x:v>T04</x:v>
      </x:c>
      <x:c r="B5" s="2" t="str">
        <x:v>Torch Hub</x:v>
      </x:c>
      <x:c r="C5" s="8" t="n">
        <x:f>'Model Inputs'!D5-'Model Inputs'!C5</x:f>
        <x:v>8.6</x:v>
      </x:c>
      <x:c r="D5" s="8" t="n">
        <x:f>'Model Inputs'!F5-'Model Inputs'!E5</x:f>
        <x:v>-2.1400000000000006</x:v>
      </x:c>
      <x:c r="E5" s="8" t="n">
        <x:f>D5-C5</x:f>
        <x:v>-10.74</x:v>
      </x:c>
      <x:c r="F5" s="8" t="n">
        <x:f>'Model Inputs'!G5-'Model Inputs'!F5</x:f>
        <x:v>2.1500000000000057</x:v>
      </x:c>
      <x:c r="G5" s="8" t="n">
        <x:f>'Model Inputs'!G5-MAX('Model Inputs'!E5,'Model Inputs'!D5)</x:f>
        <x:v>0.010000000000005116</x:v>
      </x:c>
      <x:c r="H5" s="2" t="n">
        <x:f>IF(AND(C5&gt;0,D5&lt;0),1,0)</x:f>
        <x:v>1</x:v>
      </x:c>
    </x:row>
    <x:row r="6" ht="26" customHeight="1">
      <x:c r="A6" s="2" t="str">
        <x:v>T05</x:v>
      </x:c>
      <x:c r="B6" s="2" t="str">
        <x:v>TensorFlow</x:v>
      </x:c>
      <x:c r="C6" s="8" t="n">
        <x:f>'Model Inputs'!D6-'Model Inputs'!C6</x:f>
        <x:v>43.06</x:v>
      </x:c>
      <x:c r="D6" s="8" t="n">
        <x:f>'Model Inputs'!F6-'Model Inputs'!E6</x:f>
        <x:v>-26.270000000000003</x:v>
      </x:c>
      <x:c r="E6" s="8" t="n">
        <x:f>D6-C6</x:f>
        <x:v>-69.33000000000001</x:v>
      </x:c>
      <x:c r="F6" s="8" t="n">
        <x:f>'Model Inputs'!G6-'Model Inputs'!F6</x:f>
        <x:v>26.57</x:v>
      </x:c>
      <x:c r="G6" s="8" t="n">
        <x:f>'Model Inputs'!G6-MAX('Model Inputs'!E6,'Model Inputs'!D6)</x:f>
        <x:v>0.29999999999999716</x:v>
      </x:c>
      <x:c r="H6" s="2" t="n">
        <x:f>IF(AND(C6&gt;0,D6&lt;0),1,0)</x:f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44" customHeight="1">
      <x:c r="A1" s="6" t="str">
        <x:v>task_id</x:v>
      </x:c>
      <x:c r="B1" s="6" t="str">
        <x:v>task</x:v>
      </x:c>
      <x:c r="C1" s="6" t="str">
        <x:v>base</x:v>
      </x:c>
      <x:c r="D1" s="6" t="str">
        <x:v>base_rag</x:v>
      </x:c>
      <x:c r="E1" s="6" t="str">
        <x:v>dsf</x:v>
      </x:c>
      <x:c r="F1" s="6" t="str">
        <x:v>dsf_rag</x:v>
      </x:c>
      <x:c r="G1" s="6" t="str">
        <x:v>raft</x:v>
      </x:c>
    </x:row>
    <x:row r="2" ht="26" customHeight="1">
      <x:c r="A2" s="2" t="str">
        <x:v>T01</x:v>
      </x:c>
      <x:c r="B2" s="2" t="str">
        <x:v>PubMed</x:v>
      </x:c>
      <x:c r="C2" s="2" t="n">
        <x:v>56.5</x:v>
      </x:c>
      <x:c r="D2" s="2" t="n">
        <x:v>58.8</x:v>
      </x:c>
      <x:c r="E2" s="2" t="n">
        <x:v>59.7</x:v>
      </x:c>
      <x:c r="F2" s="2" t="n">
        <x:v>71.6</x:v>
      </x:c>
      <x:c r="G2" s="2" t="n">
        <x:v>73.3</x:v>
      </x:c>
    </x:row>
    <x:row r="3" ht="26" customHeight="1">
      <x:c r="A3" s="2" t="str">
        <x:v>T02</x:v>
      </x:c>
      <x:c r="B3" s="2" t="str">
        <x:v>HotPot</x:v>
      </x:c>
      <x:c r="C3" s="2" t="n">
        <x:v>0.54</x:v>
      </x:c>
      <x:c r="D3" s="2" t="n">
        <x:v>0.03</x:v>
      </x:c>
      <x:c r="E3" s="2" t="n">
        <x:v>6.38</x:v>
      </x:c>
      <x:c r="F3" s="2" t="n">
        <x:v>4.41</x:v>
      </x:c>
      <x:c r="G3" s="2" t="n">
        <x:v>35.28</x:v>
      </x:c>
    </x:row>
    <x:row r="4" ht="26" customHeight="1">
      <x:c r="A4" s="2" t="str">
        <x:v>T03</x:v>
      </x:c>
      <x:c r="B4" s="2" t="str">
        <x:v>HuggingFace</x:v>
      </x:c>
      <x:c r="C4" s="2" t="n">
        <x:v>0.22</x:v>
      </x:c>
      <x:c r="D4" s="2" t="n">
        <x:v>26.43</x:v>
      </x:c>
      <x:c r="E4" s="2" t="n">
        <x:v>61.06</x:v>
      </x:c>
      <x:c r="F4" s="2" t="n">
        <x:v>42.59</x:v>
      </x:c>
      <x:c r="G4" s="2" t="n">
        <x:v>74</x:v>
      </x:c>
    </x:row>
    <x:row r="5" ht="26" customHeight="1">
      <x:c r="A5" s="2" t="str">
        <x:v>T04</x:v>
      </x:c>
      <x:c r="B5" s="2" t="str">
        <x:v>Torch Hub</x:v>
      </x:c>
      <x:c r="C5" s="2" t="n">
        <x:v>0</x:v>
      </x:c>
      <x:c r="D5" s="2" t="n">
        <x:v>8.6</x:v>
      </x:c>
      <x:c r="E5" s="2" t="n">
        <x:v>84.94</x:v>
      </x:c>
      <x:c r="F5" s="2" t="n">
        <x:v>82.8</x:v>
      </x:c>
      <x:c r="G5" s="2" t="n">
        <x:v>84.95</x:v>
      </x:c>
    </x:row>
    <x:row r="6" ht="26" customHeight="1">
      <x:c r="A6" s="2" t="str">
        <x:v>T05</x:v>
      </x:c>
      <x:c r="B6" s="2" t="str">
        <x:v>TensorFlow</x:v>
      </x:c>
      <x:c r="C6" s="2" t="n">
        <x:v>0</x:v>
      </x:c>
      <x:c r="D6" s="2" t="n">
        <x:v>43.06</x:v>
      </x:c>
      <x:c r="E6" s="2" t="n">
        <x:v>86.56</x:v>
      </x:c>
      <x:c r="F6" s="2" t="n">
        <x:v>60.29</x:v>
      </x:c>
      <x:c r="G6" s="2" t="n">
        <x:v>86.86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44" customHeight="1">
      <x:c r="A1" s="6" t="str">
        <x:v>source_id</x:v>
      </x:c>
      <x:c r="B1" s="6" t="str">
        <x:v>task_id</x:v>
      </x:c>
      <x:c r="C1" s="6" t="str">
        <x:v>task</x:v>
      </x:c>
      <x:c r="D1" s="6" t="str">
        <x:v>method</x:v>
      </x:c>
      <x:c r="E1" s="6" t="str">
        <x:v>score</x:v>
      </x:c>
      <x:c r="F1" s="6" t="str">
        <x:v>unit</x:v>
      </x:c>
      <x:c r="G1" s="6" t="str">
        <x:v>location</x:v>
      </x:c>
    </x:row>
    <x:row r="2" ht="26" customHeight="1">
      <x:c r="A2" s="2" t="str">
        <x:v>S01</x:v>
      </x:c>
      <x:c r="B2" s="2" t="str">
        <x:v>T01</x:v>
      </x:c>
      <x:c r="C2" s="2" t="str">
        <x:v>PubMed</x:v>
      </x:c>
      <x:c r="D2" s="2" t="str">
        <x:v>LLaMA2-7B</x:v>
      </x:c>
      <x:c r="E2" s="2" t="n">
        <x:v>56.5</x:v>
      </x:c>
      <x:c r="F2" s="2" t="str">
        <x:v>source reported score on 0–100 display scale</x:v>
      </x:c>
      <x:c r="G2" s="2" t="str">
        <x:v>Table 1</x:v>
      </x:c>
    </x:row>
    <x:row r="3" ht="26" customHeight="1">
      <x:c r="A3" s="2" t="str">
        <x:v>S01</x:v>
      </x:c>
      <x:c r="B3" s="2" t="str">
        <x:v>T02</x:v>
      </x:c>
      <x:c r="C3" s="2" t="str">
        <x:v>HotPot</x:v>
      </x:c>
      <x:c r="D3" s="2" t="str">
        <x:v>LLaMA2-7B</x:v>
      </x:c>
      <x:c r="E3" s="2" t="n">
        <x:v>0.54</x:v>
      </x:c>
      <x:c r="F3" s="2" t="str">
        <x:v>source reported score on 0–100 display scale</x:v>
      </x:c>
      <x:c r="G3" s="2" t="str">
        <x:v>Table 1</x:v>
      </x:c>
    </x:row>
    <x:row r="4" ht="26" customHeight="1">
      <x:c r="A4" s="2" t="str">
        <x:v>S01</x:v>
      </x:c>
      <x:c r="B4" s="2" t="str">
        <x:v>T03</x:v>
      </x:c>
      <x:c r="C4" s="2" t="str">
        <x:v>HuggingFace</x:v>
      </x:c>
      <x:c r="D4" s="2" t="str">
        <x:v>LLaMA2-7B</x:v>
      </x:c>
      <x:c r="E4" s="2" t="n">
        <x:v>0.22</x:v>
      </x:c>
      <x:c r="F4" s="2" t="str">
        <x:v>source reported score on 0–100 display scale</x:v>
      </x:c>
      <x:c r="G4" s="2" t="str">
        <x:v>Table 1</x:v>
      </x:c>
    </x:row>
    <x:row r="5" ht="26" customHeight="1">
      <x:c r="A5" s="2" t="str">
        <x:v>S01</x:v>
      </x:c>
      <x:c r="B5" s="2" t="str">
        <x:v>T04</x:v>
      </x:c>
      <x:c r="C5" s="2" t="str">
        <x:v>Torch Hub</x:v>
      </x:c>
      <x:c r="D5" s="2" t="str">
        <x:v>LLaMA2-7B</x:v>
      </x:c>
      <x:c r="E5" s="2" t="n">
        <x:v>0</x:v>
      </x:c>
      <x:c r="F5" s="2" t="str">
        <x:v>source reported score on 0–100 display scale</x:v>
      </x:c>
      <x:c r="G5" s="2" t="str">
        <x:v>Table 1</x:v>
      </x:c>
    </x:row>
    <x:row r="6" ht="26" customHeight="1">
      <x:c r="A6" s="2" t="str">
        <x:v>S01</x:v>
      </x:c>
      <x:c r="B6" s="2" t="str">
        <x:v>T05</x:v>
      </x:c>
      <x:c r="C6" s="2" t="str">
        <x:v>TensorFlow</x:v>
      </x:c>
      <x:c r="D6" s="2" t="str">
        <x:v>LLaMA2-7B</x:v>
      </x:c>
      <x:c r="E6" s="2" t="n">
        <x:v>0</x:v>
      </x:c>
      <x:c r="F6" s="2" t="str">
        <x:v>source reported score on 0–100 display scale</x:v>
      </x:c>
      <x:c r="G6" s="2" t="str">
        <x:v>Table 1</x:v>
      </x:c>
    </x:row>
    <x:row r="7" ht="26" customHeight="1">
      <x:c r="A7" s="2" t="str">
        <x:v>S01</x:v>
      </x:c>
      <x:c r="B7" s="2" t="str">
        <x:v>T01</x:v>
      </x:c>
      <x:c r="C7" s="2" t="str">
        <x:v>PubMed</x:v>
      </x:c>
      <x:c r="D7" s="2" t="str">
        <x:v>LLaMA2-7B + RAG</x:v>
      </x:c>
      <x:c r="E7" s="2" t="n">
        <x:v>58.8</x:v>
      </x:c>
      <x:c r="F7" s="2" t="str">
        <x:v>source reported score on 0–100 display scale</x:v>
      </x:c>
      <x:c r="G7" s="2" t="str">
        <x:v>Table 1</x:v>
      </x:c>
    </x:row>
    <x:row r="8" ht="26" customHeight="1">
      <x:c r="A8" s="2" t="str">
        <x:v>S01</x:v>
      </x:c>
      <x:c r="B8" s="2" t="str">
        <x:v>T02</x:v>
      </x:c>
      <x:c r="C8" s="2" t="str">
        <x:v>HotPot</x:v>
      </x:c>
      <x:c r="D8" s="2" t="str">
        <x:v>LLaMA2-7B + RAG</x:v>
      </x:c>
      <x:c r="E8" s="2" t="n">
        <x:v>0.03</x:v>
      </x:c>
      <x:c r="F8" s="2" t="str">
        <x:v>source reported score on 0–100 display scale</x:v>
      </x:c>
      <x:c r="G8" s="2" t="str">
        <x:v>Table 1</x:v>
      </x:c>
    </x:row>
    <x:row r="9" ht="26" customHeight="1">
      <x:c r="A9" s="2" t="str">
        <x:v>S01</x:v>
      </x:c>
      <x:c r="B9" s="2" t="str">
        <x:v>T03</x:v>
      </x:c>
      <x:c r="C9" s="2" t="str">
        <x:v>HuggingFace</x:v>
      </x:c>
      <x:c r="D9" s="2" t="str">
        <x:v>LLaMA2-7B + RAG</x:v>
      </x:c>
      <x:c r="E9" s="2" t="n">
        <x:v>26.43</x:v>
      </x:c>
      <x:c r="F9" s="2" t="str">
        <x:v>source reported score on 0–100 display scale</x:v>
      </x:c>
      <x:c r="G9" s="2" t="str">
        <x:v>Table 1</x:v>
      </x:c>
    </x:row>
    <x:row r="10" ht="26" customHeight="1">
      <x:c r="A10" s="2" t="str">
        <x:v>S01</x:v>
      </x:c>
      <x:c r="B10" s="2" t="str">
        <x:v>T04</x:v>
      </x:c>
      <x:c r="C10" s="2" t="str">
        <x:v>Torch Hub</x:v>
      </x:c>
      <x:c r="D10" s="2" t="str">
        <x:v>LLaMA2-7B + RAG</x:v>
      </x:c>
      <x:c r="E10" s="2" t="n">
        <x:v>8.6</x:v>
      </x:c>
      <x:c r="F10" s="2" t="str">
        <x:v>source reported score on 0–100 display scale</x:v>
      </x:c>
      <x:c r="G10" s="2" t="str">
        <x:v>Table 1</x:v>
      </x:c>
    </x:row>
    <x:row r="11" ht="26" customHeight="1">
      <x:c r="A11" s="2" t="str">
        <x:v>S01</x:v>
      </x:c>
      <x:c r="B11" s="2" t="str">
        <x:v>T05</x:v>
      </x:c>
      <x:c r="C11" s="2" t="str">
        <x:v>TensorFlow</x:v>
      </x:c>
      <x:c r="D11" s="2" t="str">
        <x:v>LLaMA2-7B + RAG</x:v>
      </x:c>
      <x:c r="E11" s="2" t="n">
        <x:v>43.06</x:v>
      </x:c>
      <x:c r="F11" s="2" t="str">
        <x:v>source reported score on 0–100 display scale</x:v>
      </x:c>
      <x:c r="G11" s="2" t="str">
        <x:v>Table 1</x:v>
      </x:c>
    </x:row>
    <x:row r="12" ht="26" customHeight="1">
      <x:c r="A12" s="2" t="str">
        <x:v>S01</x:v>
      </x:c>
      <x:c r="B12" s="2" t="str">
        <x:v>T01</x:v>
      </x:c>
      <x:c r="C12" s="2" t="str">
        <x:v>PubMed</x:v>
      </x:c>
      <x:c r="D12" s="2" t="str">
        <x:v>DSF</x:v>
      </x:c>
      <x:c r="E12" s="2" t="n">
        <x:v>59.7</x:v>
      </x:c>
      <x:c r="F12" s="2" t="str">
        <x:v>source reported score on 0–100 display scale</x:v>
      </x:c>
      <x:c r="G12" s="2" t="str">
        <x:v>Table 1</x:v>
      </x:c>
    </x:row>
    <x:row r="13" ht="26" customHeight="1">
      <x:c r="A13" s="2" t="str">
        <x:v>S01</x:v>
      </x:c>
      <x:c r="B13" s="2" t="str">
        <x:v>T02</x:v>
      </x:c>
      <x:c r="C13" s="2" t="str">
        <x:v>HotPot</x:v>
      </x:c>
      <x:c r="D13" s="2" t="str">
        <x:v>DSF</x:v>
      </x:c>
      <x:c r="E13" s="2" t="n">
        <x:v>6.38</x:v>
      </x:c>
      <x:c r="F13" s="2" t="str">
        <x:v>source reported score on 0–100 display scale</x:v>
      </x:c>
      <x:c r="G13" s="2" t="str">
        <x:v>Table 1</x:v>
      </x:c>
    </x:row>
    <x:row r="14" ht="26" customHeight="1">
      <x:c r="A14" s="2" t="str">
        <x:v>S01</x:v>
      </x:c>
      <x:c r="B14" s="2" t="str">
        <x:v>T03</x:v>
      </x:c>
      <x:c r="C14" s="2" t="str">
        <x:v>HuggingFace</x:v>
      </x:c>
      <x:c r="D14" s="2" t="str">
        <x:v>DSF</x:v>
      </x:c>
      <x:c r="E14" s="2" t="n">
        <x:v>61.06</x:v>
      </x:c>
      <x:c r="F14" s="2" t="str">
        <x:v>source reported score on 0–100 display scale</x:v>
      </x:c>
      <x:c r="G14" s="2" t="str">
        <x:v>Table 1</x:v>
      </x:c>
    </x:row>
    <x:row r="15" ht="26" customHeight="1">
      <x:c r="A15" s="2" t="str">
        <x:v>S01</x:v>
      </x:c>
      <x:c r="B15" s="2" t="str">
        <x:v>T04</x:v>
      </x:c>
      <x:c r="C15" s="2" t="str">
        <x:v>Torch Hub</x:v>
      </x:c>
      <x:c r="D15" s="2" t="str">
        <x:v>DSF</x:v>
      </x:c>
      <x:c r="E15" s="2" t="n">
        <x:v>84.94</x:v>
      </x:c>
      <x:c r="F15" s="2" t="str">
        <x:v>source reported score on 0–100 display scale</x:v>
      </x:c>
      <x:c r="G15" s="2" t="str">
        <x:v>Table 1</x:v>
      </x:c>
    </x:row>
    <x:row r="16" ht="26" customHeight="1">
      <x:c r="A16" s="2" t="str">
        <x:v>S01</x:v>
      </x:c>
      <x:c r="B16" s="2" t="str">
        <x:v>T05</x:v>
      </x:c>
      <x:c r="C16" s="2" t="str">
        <x:v>TensorFlow</x:v>
      </x:c>
      <x:c r="D16" s="2" t="str">
        <x:v>DSF</x:v>
      </x:c>
      <x:c r="E16" s="2" t="n">
        <x:v>86.56</x:v>
      </x:c>
      <x:c r="F16" s="2" t="str">
        <x:v>source reported score on 0–100 display scale</x:v>
      </x:c>
      <x:c r="G16" s="2" t="str">
        <x:v>Table 1</x:v>
      </x:c>
    </x:row>
    <x:row r="17" ht="26" customHeight="1">
      <x:c r="A17" s="2" t="str">
        <x:v>S01</x:v>
      </x:c>
      <x:c r="B17" s="2" t="str">
        <x:v>T01</x:v>
      </x:c>
      <x:c r="C17" s="2" t="str">
        <x:v>PubMed</x:v>
      </x:c>
      <x:c r="D17" s="2" t="str">
        <x:v>DSF + RAG</x:v>
      </x:c>
      <x:c r="E17" s="2" t="n">
        <x:v>71.6</x:v>
      </x:c>
      <x:c r="F17" s="2" t="str">
        <x:v>source reported score on 0–100 display scale</x:v>
      </x:c>
      <x:c r="G17" s="2" t="str">
        <x:v>Table 1</x:v>
      </x:c>
    </x:row>
    <x:row r="18" ht="26" customHeight="1">
      <x:c r="A18" s="2" t="str">
        <x:v>S01</x:v>
      </x:c>
      <x:c r="B18" s="2" t="str">
        <x:v>T02</x:v>
      </x:c>
      <x:c r="C18" s="2" t="str">
        <x:v>HotPot</x:v>
      </x:c>
      <x:c r="D18" s="2" t="str">
        <x:v>DSF + RAG</x:v>
      </x:c>
      <x:c r="E18" s="2" t="n">
        <x:v>4.41</x:v>
      </x:c>
      <x:c r="F18" s="2" t="str">
        <x:v>source reported score on 0–100 display scale</x:v>
      </x:c>
      <x:c r="G18" s="2" t="str">
        <x:v>Table 1</x:v>
      </x:c>
    </x:row>
    <x:row r="19" ht="26" customHeight="1">
      <x:c r="A19" s="2" t="str">
        <x:v>S01</x:v>
      </x:c>
      <x:c r="B19" s="2" t="str">
        <x:v>T03</x:v>
      </x:c>
      <x:c r="C19" s="2" t="str">
        <x:v>HuggingFace</x:v>
      </x:c>
      <x:c r="D19" s="2" t="str">
        <x:v>DSF + RAG</x:v>
      </x:c>
      <x:c r="E19" s="2" t="n">
        <x:v>42.59</x:v>
      </x:c>
      <x:c r="F19" s="2" t="str">
        <x:v>source reported score on 0–100 display scale</x:v>
      </x:c>
      <x:c r="G19" s="2" t="str">
        <x:v>Table 1</x:v>
      </x:c>
    </x:row>
    <x:row r="20" ht="26" customHeight="1">
      <x:c r="A20" s="2" t="str">
        <x:v>S01</x:v>
      </x:c>
      <x:c r="B20" s="2" t="str">
        <x:v>T04</x:v>
      </x:c>
      <x:c r="C20" s="2" t="str">
        <x:v>Torch Hub</x:v>
      </x:c>
      <x:c r="D20" s="2" t="str">
        <x:v>DSF + RAG</x:v>
      </x:c>
      <x:c r="E20" s="2" t="n">
        <x:v>82.8</x:v>
      </x:c>
      <x:c r="F20" s="2" t="str">
        <x:v>source reported score on 0–100 display scale</x:v>
      </x:c>
      <x:c r="G20" s="2" t="str">
        <x:v>Table 1</x:v>
      </x:c>
    </x:row>
    <x:row r="21" ht="26" customHeight="1">
      <x:c r="A21" s="2" t="str">
        <x:v>S01</x:v>
      </x:c>
      <x:c r="B21" s="2" t="str">
        <x:v>T05</x:v>
      </x:c>
      <x:c r="C21" s="2" t="str">
        <x:v>TensorFlow</x:v>
      </x:c>
      <x:c r="D21" s="2" t="str">
        <x:v>DSF + RAG</x:v>
      </x:c>
      <x:c r="E21" s="2" t="n">
        <x:v>60.29</x:v>
      </x:c>
      <x:c r="F21" s="2" t="str">
        <x:v>source reported score on 0–100 display scale</x:v>
      </x:c>
      <x:c r="G21" s="2" t="str">
        <x:v>Table 1</x:v>
      </x:c>
    </x:row>
    <x:row r="22" ht="26" customHeight="1">
      <x:c r="A22" s="2" t="str">
        <x:v>S01</x:v>
      </x:c>
      <x:c r="B22" s="2" t="str">
        <x:v>T01</x:v>
      </x:c>
      <x:c r="C22" s="2" t="str">
        <x:v>PubMed</x:v>
      </x:c>
      <x:c r="D22" s="2" t="str">
        <x:v>RAFT (LLaMA2-7B)</x:v>
      </x:c>
      <x:c r="E22" s="2" t="n">
        <x:v>73.3</x:v>
      </x:c>
      <x:c r="F22" s="2" t="str">
        <x:v>source reported score on 0–100 display scale</x:v>
      </x:c>
      <x:c r="G22" s="2" t="str">
        <x:v>Table 1</x:v>
      </x:c>
    </x:row>
    <x:row r="23" ht="26" customHeight="1">
      <x:c r="A23" s="2" t="str">
        <x:v>S01</x:v>
      </x:c>
      <x:c r="B23" s="2" t="str">
        <x:v>T02</x:v>
      </x:c>
      <x:c r="C23" s="2" t="str">
        <x:v>HotPot</x:v>
      </x:c>
      <x:c r="D23" s="2" t="str">
        <x:v>RAFT (LLaMA2-7B)</x:v>
      </x:c>
      <x:c r="E23" s="2" t="n">
        <x:v>35.28</x:v>
      </x:c>
      <x:c r="F23" s="2" t="str">
        <x:v>source reported score on 0–100 display scale</x:v>
      </x:c>
      <x:c r="G23" s="2" t="str">
        <x:v>Table 1</x:v>
      </x:c>
    </x:row>
    <x:row r="24" ht="26" customHeight="1">
      <x:c r="A24" s="2" t="str">
        <x:v>S01</x:v>
      </x:c>
      <x:c r="B24" s="2" t="str">
        <x:v>T03</x:v>
      </x:c>
      <x:c r="C24" s="2" t="str">
        <x:v>HuggingFace</x:v>
      </x:c>
      <x:c r="D24" s="2" t="str">
        <x:v>RAFT (LLaMA2-7B)</x:v>
      </x:c>
      <x:c r="E24" s="2" t="n">
        <x:v>74</x:v>
      </x:c>
      <x:c r="F24" s="2" t="str">
        <x:v>source reported score on 0–100 display scale</x:v>
      </x:c>
      <x:c r="G24" s="2" t="str">
        <x:v>Table 1</x:v>
      </x:c>
    </x:row>
    <x:row r="25" ht="26" customHeight="1">
      <x:c r="A25" s="2" t="str">
        <x:v>S01</x:v>
      </x:c>
      <x:c r="B25" s="2" t="str">
        <x:v>T04</x:v>
      </x:c>
      <x:c r="C25" s="2" t="str">
        <x:v>Torch Hub</x:v>
      </x:c>
      <x:c r="D25" s="2" t="str">
        <x:v>RAFT (LLaMA2-7B)</x:v>
      </x:c>
      <x:c r="E25" s="2" t="n">
        <x:v>84.95</x:v>
      </x:c>
      <x:c r="F25" s="2" t="str">
        <x:v>source reported score on 0–100 display scale</x:v>
      </x:c>
      <x:c r="G25" s="2" t="str">
        <x:v>Table 1</x:v>
      </x:c>
    </x:row>
    <x:row r="26" ht="26" customHeight="1">
      <x:c r="A26" s="2" t="str">
        <x:v>S01</x:v>
      </x:c>
      <x:c r="B26" s="2" t="str">
        <x:v>T05</x:v>
      </x:c>
      <x:c r="C26" s="2" t="str">
        <x:v>TensorFlow</x:v>
      </x:c>
      <x:c r="D26" s="2" t="str">
        <x:v>RAFT (LLaMA2-7B)</x:v>
      </x:c>
      <x:c r="E26" s="2" t="n">
        <x:v>86.86</x:v>
      </x:c>
      <x:c r="F26" s="2" t="str">
        <x:v>source reported score on 0–100 display scale</x:v>
      </x:c>
      <x:c r="G26" s="2" t="str">
        <x:v>Table 1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 ht="44" customHeight="1">
      <x:c r="A1" s="6" t="str">
        <x:v>Task</x:v>
      </x:c>
      <x:c r="B1" s="6" t="str">
        <x:v>Base retrieval change</x:v>
      </x:c>
      <x:c r="C1" s="6" t="str">
        <x:v>Tuned retrieval change</x:v>
      </x:c>
      <x:c r="D1" s="6" t="str">
        <x:v>RAFT vs best standalone</x:v>
      </x:c>
    </x:row>
    <x:row r="2" ht="26" customHeight="1">
      <x:c r="A2" s="2" t="str">
        <x:v>PubMed</x:v>
      </x:c>
      <x:c r="B2" s="9" t="n">
        <x:f>'Derived Scores'!C2</x:f>
        <x:v>2.299999999999997</x:v>
      </x:c>
      <x:c r="C2" s="9" t="n">
        <x:f>'Derived Scores'!D2</x:f>
        <x:v>11.899999999999991</x:v>
      </x:c>
      <x:c r="D2" s="9" t="n">
        <x:f>'Derived Scores'!G2</x:f>
        <x:v>13.599999999999994</x:v>
      </x:c>
    </x:row>
    <x:row r="3" ht="26" customHeight="1">
      <x:c r="A3" s="2" t="str">
        <x:v>HotPot</x:v>
      </x:c>
      <x:c r="B3" s="9" t="n">
        <x:f>'Derived Scores'!C3</x:f>
        <x:v>-0.51</x:v>
      </x:c>
      <x:c r="C3" s="9" t="n">
        <x:f>'Derived Scores'!D3</x:f>
        <x:v>-1.9699999999999998</x:v>
      </x:c>
      <x:c r="D3" s="9" t="n">
        <x:f>'Derived Scores'!G3</x:f>
        <x:v>28.900000000000002</x:v>
      </x:c>
    </x:row>
    <x:row r="4" ht="26" customHeight="1">
      <x:c r="A4" s="2" t="str">
        <x:v>HuggingFace</x:v>
      </x:c>
      <x:c r="B4" s="9" t="n">
        <x:f>'Derived Scores'!C4</x:f>
        <x:v>26.21</x:v>
      </x:c>
      <x:c r="C4" s="9" t="n">
        <x:f>'Derived Scores'!D4</x:f>
        <x:v>-18.47</x:v>
      </x:c>
      <x:c r="D4" s="9" t="n">
        <x:f>'Derived Scores'!G4</x:f>
        <x:v>12.939999999999998</x:v>
      </x:c>
    </x:row>
    <x:row r="5" ht="26" customHeight="1">
      <x:c r="A5" s="2" t="str">
        <x:v>Torch Hub</x:v>
      </x:c>
      <x:c r="B5" s="9" t="n">
        <x:f>'Derived Scores'!C5</x:f>
        <x:v>8.6</x:v>
      </x:c>
      <x:c r="C5" s="9" t="n">
        <x:f>'Derived Scores'!D5</x:f>
        <x:v>-2.1400000000000006</x:v>
      </x:c>
      <x:c r="D5" s="9" t="n">
        <x:f>'Derived Scores'!G5</x:f>
        <x:v>0.010000000000005116</x:v>
      </x:c>
    </x:row>
    <x:row r="6" ht="26" customHeight="1">
      <x:c r="A6" s="2" t="str">
        <x:v>TensorFlow</x:v>
      </x:c>
      <x:c r="B6" s="9" t="n">
        <x:f>'Derived Scores'!C6</x:f>
        <x:v>43.06</x:v>
      </x:c>
      <x:c r="C6" s="9" t="n">
        <x:f>'Derived Scores'!D6</x:f>
        <x:v>-26.270000000000003</x:v>
      </x:c>
      <x:c r="D6" s="9" t="n">
        <x:f>'Derived Scores'!G6</x:f>
        <x:v>0.29999999999999716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115" hidden="0" customWidth="1"/>
  </x:cols>
  <x:sheetData>
    <x:row r="1" ht="44" customHeight="1">
      <x:c r="A1" s="6" t="str">
        <x:v>Item</x:v>
      </x:c>
      <x:c r="B1" s="6" t="str">
        <x:v>Method or limitation</x:v>
      </x:c>
    </x:row>
    <x:row r="2" ht="66" customHeight="1">
      <x:c r="A2" s="2" t="str">
        <x:v>Research question</x:v>
      </x:c>
      <x:c r="B2" s="7" t="str">
        <x:v>Does adding retrieved context have the same effect before and after ordinary domain fine tuning? Does a hybrid advantage survive a change of comparator?</x:v>
      </x:c>
    </x:row>
    <x:row r="3" ht="66" customHeight="1">
      <x:c r="A3" s="2" t="str">
        <x:v>Candidate selection</x:v>
      </x:c>
      <x:c r="B3" s="7" t="str">
        <x:v>Chose within-task interaction analysis over an arbitrary readiness index or cross-study average. Published matched configurations support direct arithmetic without invented analyst ratings.</x:v>
      </x:c>
    </x:row>
    <x:row r="4" ht="66" customHeight="1">
      <x:c r="A4" s="2" t="str">
        <x:v>Unit and inclusion</x:v>
      </x:c>
      <x:c r="B4" s="7" t="str">
        <x:v>All five task columns and all five LLaMA2-family configurations in RAFT v2 Table 1. GPT-3.5 reference row excluded from the main contrasts because the model family differs.</x:v>
      </x:c>
    </x:row>
    <x:row r="5" ht="66" customHeight="1">
      <x:c r="A5" s="2" t="str">
        <x:v>Public observations</x:v>
      </x:c>
      <x:c r="B5" s="7" t="str">
        <x:v>Preserved 25 reported scores. Different task metrics stay in separate rows. No cross-task or cross-study quality average.</x:v>
      </x:c>
    </x:row>
    <x:row r="6" ht="66" customHeight="1">
      <x:c r="A6" s="2" t="str">
        <x:v>Base retrieval change</x:v>
      </x:c>
      <x:c r="B6" s="7" t="str">
        <x:v>Base plus RAG minus base. Source-scale score points, not relative percent.</x:v>
      </x:c>
    </x:row>
    <x:row r="7" ht="66" customHeight="1">
      <x:c r="A7" s="2" t="str">
        <x:v>Tuned retrieval change</x:v>
      </x:c>
      <x:c r="B7" s="7" t="str">
        <x:v>DSF plus RAG minus DSF. DSF is ordinary domain specific fine tuning.</x:v>
      </x:c>
    </x:row>
    <x:row r="8" ht="66" customHeight="1">
      <x:c r="A8" s="2" t="str">
        <x:v>Interaction contrast</x:v>
      </x:c>
      <x:c r="B8" s="7" t="str">
        <x:v>Tuned retrieval change minus base retrieval change. Describes these reported configurations, not a causal effect isolated from every prompt/training difference.</x:v>
      </x:c>
    </x:row>
    <x:row r="9" ht="66" customHeight="1">
      <x:c r="A9" s="2" t="str">
        <x:v>Hybrid comparator</x:v>
      </x:c>
      <x:c r="B9" s="7" t="str">
        <x:v>RAFT minus max(DSF, base plus RAG) within the same task. RAFT is a context-trained hybrid recipe, not every hybrid implementation.</x:v>
      </x:c>
    </x:row>
    <x:row r="10" ht="66" customHeight="1">
      <x:c r="A10" s="2" t="str">
        <x:v>Sign reversal</x:v>
      </x:c>
      <x:c r="B10" s="7" t="str">
        <x:v>Base retrieval change &gt; threshold AND tuned retrieval change &lt; negative threshold.</x:v>
      </x:c>
    </x:row>
    <x:row r="11" ht="66" customHeight="1">
      <x:c r="A11" s="2" t="str">
        <x:v>Sensitivity</x:v>
      </x:c>
      <x:c r="B11" s="7" t="str">
        <x:v>Thresholds 0, 1 and 5 source-scale points. Equality counts as within the deadband. These are analyst screening choices, not significance tests. No weights or normalization.</x:v>
      </x:c>
    </x:row>
    <x:row r="12" ht="66" customHeight="1">
      <x:c r="A12" s="2" t="str">
        <x:v>Manual check</x:v>
      </x:c>
      <x:c r="B12" s="7" t="str">
        <x:v>HuggingFace: base retrieval 26.43 − 0.22 = 26.21; tuned retrieval 42.59 − 61.06 = −18.47; interaction −18.47 − 26.21 = −44.68.</x:v>
      </x:c>
    </x:row>
    <x:row r="13" ht="66" customHeight="1">
      <x:c r="A13" s="2" t="str">
        <x:v>Missing data</x:v>
      </x:c>
      <x:c r="B13" s="7" t="str">
        <x:v>No missing included scores. Per-example predictions, run variance and uncertainty estimates were not available; no bootstrap, statistical significance or error-cause attribution claimed.</x:v>
      </x:c>
    </x:row>
    <x:row r="14" ht="66" customHeight="1">
      <x:c r="A14" s="2" t="str">
        <x:v>AWS cross-check</x:v>
      </x:c>
      <x:c r="B14" s="7" t="str">
        <x:v>Keep BERTScore, LLM evaluator and latency on their native scales. The 2025 synthetic vendor experiment is a separate illustration, not a pooled replication of RAFT.</x:v>
      </x:c>
    </x:row>
    <x:row r="15" ht="66" customHeight="1">
      <x:c r="A15" s="2" t="str">
        <x:v>Original GS contribution</x:v>
      </x:c>
      <x:c r="B15" s="7" t="str">
        <x:v>New reproducible extraction, interaction and comparator calculations; threshold analysis; a proposed diagnosis worksheet linking the evidence to pilot choices. Source experiments belong to their authors.</x:v>
      </x:c>
    </x:row>
    <x:row r="16" ht="66" customHeight="1">
      <x:c r="A16" s="2" t="str">
        <x:v>Limitations</x:v>
      </x:c>
      <x:c r="B16" s="7" t="str">
        <x:v>Five selected task columns are not five independent enterprise deployments. Prompt, retriever, training data and evaluation choices limit transfer. Newer models and customer workflows may behave differently.</x:v>
      </x:c>
    </x:row>
    <x:row r="17" ht="66" customHeight="1">
      <x:c r="A17" s="2" t="str">
        <x:v>Use</x:v>
      </x:c>
      <x:c r="B17" s="7" t="str">
        <x:v>Choose which comparisons to run in a pilot. Do not use these counts as the probability that RAG or tuning succeeds.</x:v>
      </x:c>
    </x:row>
    <x:row r="18" ht="66" customHeight="1">
      <x:c r="A18" s="2" t="str">
        <x:v>Caveat</x:v>
      </x:c>
      <x:c r="B18" s="7" t="str">
        <x:v>GS Consulting derived planning analysis of cited public results. Not an official legal, audit, compliance, NIST, OWASP or regulatory determination. No new model training or inference was run.</x:v>
      </x:c>
    </x:row>
    <x:row r="19" ht="66" customHeight="1">
      <x:c r="A19" s="2" t="str">
        <x:v>Figure scope</x:v>
      </x:c>
      <x:c r="B19" s="7" t="str">
        <x:v>Three figures: paired retrieval changes, hybrid comparator sensitivity, and diagnosis workflow. Six would repeat the small evidence set without adding a useful decision.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30" hidden="0" customWidth="1"/>
    <x:col min="3" max="3" width="5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  <x:col min="9" max="9" width="30" hidden="0" customWidth="1"/>
    <x:col min="10" max="10" width="30" hidden="0" customWidth="1"/>
    <x:col min="11" max="11" width="95" hidden="0" customWidth="1"/>
  </x:cols>
  <x:sheetData>
    <x:row r="1" ht="44" customHeight="1">
      <x:c r="A1" s="6" t="str">
        <x:v>ID</x:v>
      </x:c>
      <x:c r="B1" s="6" t="str">
        <x:v>Organization</x:v>
      </x:c>
      <x:c r="C1" s="6" t="str">
        <x:v>Title</x:v>
      </x:c>
      <x:c r="D1" s="6" t="str">
        <x:v>Published</x:v>
      </x:c>
      <x:c r="E1" s="6" t="str">
        <x:v>Version and location</x:v>
      </x:c>
      <x:c r="F1" s="6" t="str">
        <x:v>URL</x:v>
      </x:c>
      <x:c r="G1" s="6" t="str">
        <x:v>Accessed</x:v>
      </x:c>
      <x:c r="H1" s="6" t="str">
        <x:v>Authority</x:v>
      </x:c>
      <x:c r="I1" s="6" t="str">
        <x:v>Public observation</x:v>
      </x:c>
      <x:c r="J1" s="6" t="str">
        <x:v>Use</x:v>
      </x:c>
      <x:c r="K1" s="6" t="str">
        <x:v>Limits</x:v>
      </x:c>
    </x:row>
    <x:row r="2" ht="100" customHeight="1">
      <x:c r="A2" s="7" t="str">
        <x:v>S01</x:v>
      </x:c>
      <x:c r="B2" s="7" t="str">
        <x:v>Zhang et al. / UC Berkeley</x:v>
      </x:c>
      <x:c r="C2" s="7" t="str">
        <x:v>RAFT: Adapting Language Model to Domain Specific RAG</x:v>
      </x:c>
      <x:c r="D2" s="7" t="str">
        <x:v>2024-06-05</x:v>
      </x:c>
      <x:c r="E2" s="7" t="str">
        <x:v>arXiv v2; Table 1; sections 3–5</x:v>
      </x:c>
      <x:c r="F2" s="7" t="str">
        <x:v>https://arxiv.org/html/2403.10131v2</x:v>
      </x:c>
      <x:c r="G2" s="7" t="str">
        <x:v>2026-10-27</x:v>
      </x:c>
      <x:c r="H2" s="7" t="str">
        <x:v>Primary research, preprint</x:v>
      </x:c>
      <x:c r="I2" s="7" t="str">
        <x:v>25 LLaMA2-family task/configuration scores</x:v>
      </x:c>
      <x:c r="J2" s="7" t="str">
        <x:v>Within-task differences, interaction contrasts, comparator sensitivity</x:v>
      </x:c>
      <x:c r="K2" s="7" t="str">
        <x:v>Five task columns, three API tasks share one suite. Aggregate scores only; no confidence intervals or per-query predictions. Historical models; not a current model leaderboard.</x:v>
      </x:c>
    </x:row>
    <x:row r="3" ht="100" customHeight="1">
      <x:c r="A3" s="7" t="str">
        <x:v>S02</x:v>
      </x:c>
      <x:c r="B3" s="7" t="str">
        <x:v>AWS / Yuksel and Akhnoukh</x:v>
      </x:c>
      <x:c r="C3" s="7" t="str">
        <x:v>Tailoring foundation models for your business needs</x:v>
      </x:c>
      <x:c r="D3" s="7" t="str">
        <x:v>2025-05-28</x:v>
      </x:c>
      <x:c r="E3" s="7" t="str">
        <x:v>Results table; Dataset description; Cost assumptions</x:v>
      </x:c>
      <x:c r="F3" s="7" t="str">
        <x:v>https://aws.amazon.com/blogs/machine-learning/tailoring-foundation-models-for-your-business-needs-a-comprehensive-guide-to-rag-fine-tuning-and-hybrid-approaches/</x:v>
      </x:c>
      <x:c r="G3" s="7" t="str">
        <x:v>2026-10-27</x:v>
      </x:c>
      <x:c r="H3" s="7" t="str">
        <x:v>Primary vendor experiment</x:v>
      </x:c>
      <x:c r="I3" s="7" t="str">
        <x:v>Three approach-level quality and latency means</x:v>
      </x:c>
      <x:c r="J3" s="7" t="str">
        <x:v>Separate metric-ranking cross-check; never pooled with RAFT</x:v>
      </x:c>
      <x:c r="K3" s="7" t="str">
        <x:v>Synthetic catalog of 15 products; aggregate means, no paired inference. Repo inspected at f1441e9bcb0140adff6109b82613c13f1d4dd981; advertised data/output results absent in that tree. No experiment rerun.</x:v>
      </x:c>
    </x:row>
    <x:row r="4" ht="100" customHeight="1">
      <x:c r="A4" s="7" t="str">
        <x:v>S03</x:v>
      </x:c>
      <x:c r="B4" s="7" t="str">
        <x:v>OWASP</x:v>
      </x:c>
      <x:c r="C4" s="7" t="str">
        <x:v>LLM08:2025 Vector and Embedding Weaknesses</x:v>
      </x:c>
      <x:c r="D4" s="7" t="str">
        <x:v>2025</x:v>
      </x:c>
      <x:c r="E4" s="7" t="str">
        <x:v>Risk and prevention sections</x:v>
      </x:c>
      <x:c r="F4" s="7" t="str">
        <x:v>https://genai.owasp.org/llmrisk/llm082025-vector-and-embedding-weaknesses/</x:v>
      </x:c>
      <x:c r="G4" s="7" t="str">
        <x:v>2026-10-27</x:v>
      </x:c>
      <x:c r="H4" s="7" t="str">
        <x:v>Official technical guidance</x:v>
      </x:c>
      <x:c r="I4" s="7" t="str">
        <x:v>Permission and retrieval attack surfaces</x:v>
      </x:c>
      <x:c r="J4" s="7" t="str">
        <x:v>Security criteria in diagnostic and pilot tests</x:v>
      </x:c>
      <x:c r="K4" s="7" t="str">
        <x:v>Guidance, not evidence that one architecture establishes compliance.</x:v>
      </x:c>
    </x:row>
    <x:row r="5" ht="100" customHeight="1">
      <x:c r="A5" s="7" t="str">
        <x:v>S04</x:v>
      </x:c>
      <x:c r="B5" s="7" t="str">
        <x:v>NIST</x:v>
      </x:c>
      <x:c r="C5" s="7" t="str">
        <x:v>Generative Artificial Intelligence Profile</x:v>
      </x:c>
      <x:c r="D5" s="7" t="str">
        <x:v>2024-07-26</x:v>
      </x:c>
      <x:c r="E5" s="7" t="str">
        <x:v>NIST AI 600-1</x:v>
      </x:c>
      <x:c r="F5" s="7" t="str">
        <x:v>https://www.nist.gov/publications/artificial-intelligence-risk-management-framework-generative-artificial-intelligence</x:v>
      </x:c>
      <x:c r="G5" s="7" t="str">
        <x:v>2026-10-27</x:v>
      </x:c>
      <x:c r="H5" s="7" t="str">
        <x:v>Official government guidance</x:v>
      </x:c>
      <x:c r="I5" s="7" t="str">
        <x:v>Risk measurement and evaluation context</x:v>
      </x:c>
      <x:c r="J5" s="7" t="str">
        <x:v>Pilot acceptance, monitoring and uncertainty</x:v>
      </x:c>
      <x:c r="K5" s="7" t="str">
        <x:v>Voluntary guidance; not a production approval or certification.</x:v>
      </x:c>
    </x:row>
    <x:row r="6" ht="100" customHeight="1">
      <x:c r="A6" s="7" t="str">
        <x:v>S05</x:v>
      </x:c>
      <x:c r="B6" s="7" t="str">
        <x:v>AWS</x:v>
      </x:c>
      <x:c r="C6" s="7" t="str">
        <x:v>Comparing Retrieval Augmented Generation and fine-tuning</x:v>
      </x:c>
      <x:c r="D6" s="7" t="str">
        <x:v>Not stated</x:v>
      </x:c>
      <x:c r="E6" s="7" t="str">
        <x:v>AWS Prescriptive Guidance comparison</x:v>
      </x:c>
      <x:c r="F6" s="7" t="str">
        <x:v>https://docs.aws.amazon.com/prescriptive-guidance/latest/retrieval-augmented-generation-options/rag-vs-fine-tuning.html</x:v>
      </x:c>
      <x:c r="G6" s="7" t="str">
        <x:v>2026-10-27</x:v>
      </x:c>
      <x:c r="H6" s="7" t="str">
        <x:v>Official technical guidance</x:v>
      </x:c>
      <x:c r="I6" s="7" t="str">
        <x:v>Retrieval, adaptation and combination</x:v>
      </x:c>
      <x:c r="J6" s="7" t="str">
        <x:v>Definitions and practical framing</x:v>
      </x:c>
      <x:c r="K6" s="7" t="str">
        <x:v>Source-specific recommendations, not universal cost or quality guarantees.</x:v>
      </x:c>
    </x:row>
    <x:row r="7" ht="100" customHeight="1">
      <x:c r="A7" s="7" t="str">
        <x:v>S06</x:v>
      </x:c>
      <x:c r="B7" s="7" t="str">
        <x:v>Library of Congress</x:v>
      </x:c>
      <x:c r="C7" s="7" t="str">
        <x:v>History of Ragtime</x:v>
      </x:c>
      <x:c r="D7" s="7" t="str">
        <x:v>Not stated</x:v>
      </x:c>
      <x:c r="E7" s="7" t="str">
        <x:v>Definition and syncopation</x:v>
      </x:c>
      <x:c r="F7" s="7" t="str">
        <x:v>https://www.loc.gov/collections/ragtime/articles-and-essays/history-of-ragtime/</x:v>
      </x:c>
      <x:c r="G7" s="7" t="str">
        <x:v>2026-10-27</x:v>
      </x:c>
      <x:c r="H7" s="7" t="str">
        <x:v>Primary cultural collection</x:v>
      </x:c>
      <x:c r="I7" s="7" t="str">
        <x:v>Musical meaning of rag</x:v>
      </x:c>
      <x:c r="J7" s="7" t="str">
        <x:v>Disambiguate literal unrelated PAA question</x:v>
      </x:c>
      <x:c r="K7" s="7" t="str">
        <x:v>Not an AI source; excluded from numerical analysis.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6" hidden="0" customWidth="1"/>
    <x:col min="2" max="2" width="36" hidden="0" customWidth="1"/>
    <x:col min="3" max="3" width="36" hidden="0" customWidth="1"/>
    <x:col min="4" max="4" width="36" hidden="0" customWidth="1"/>
  </x:cols>
  <x:sheetData>
    <x:row r="1" ht="44" customHeight="1">
      <x:c r="A1" s="6" t="str">
        <x:v>Field</x:v>
      </x:c>
      <x:c r="B1" s="6" t="str">
        <x:v>Definition</x:v>
      </x:c>
      <x:c r="C1" s="6" t="str">
        <x:v>Unit or allowed value</x:v>
      </x:c>
      <x:c r="D1" s="6" t="str">
        <x:v>Provenance</x:v>
      </x:c>
    </x:row>
    <x:row r="2" ht="50" customHeight="1">
      <x:c r="A2" s="7" t="str">
        <x:v>task_id</x:v>
      </x:c>
      <x:c r="B2" s="7" t="str">
        <x:v>Stable key</x:v>
      </x:c>
      <x:c r="C2" s="7" t="str">
        <x:v>T01–T05</x:v>
      </x:c>
      <x:c r="D2" s="7" t="str">
        <x:v>GS assigned; matches all derived tables</x:v>
      </x:c>
    </x:row>
    <x:row r="3" ht="50" customHeight="1">
      <x:c r="A3" s="7" t="str">
        <x:v>task</x:v>
      </x:c>
      <x:c r="B3" s="7" t="str">
        <x:v>Source task label</x:v>
      </x:c>
      <x:c r="C3" s="7" t="str">
        <x:v>Text</x:v>
      </x:c>
      <x:c r="D3" s="7" t="str">
        <x:v>RAFT Table 1, preserved</x:v>
      </x:c>
    </x:row>
    <x:row r="4" ht="50" customHeight="1">
      <x:c r="A4" s="7" t="str">
        <x:v>base / base_rag / dsf / dsf_rag / raft</x:v>
      </x:c>
      <x:c r="B4" s="7" t="str">
        <x:v>Published task score</x:v>
      </x:c>
      <x:c r="C4" s="7" t="str">
        <x:v>0–100 source display scale</x:v>
      </x:c>
      <x:c r="D4" s="7" t="str">
        <x:v>Do not average across different task metrics</x:v>
      </x:c>
    </x:row>
    <x:row r="5" ht="50" customHeight="1">
      <x:c r="A5" s="7" t="str">
        <x:v>base_retrieval_delta</x:v>
      </x:c>
      <x:c r="B5" s="7" t="str">
        <x:v>Base RAG minus base</x:v>
      </x:c>
      <x:c r="C5" s="7" t="str">
        <x:v>Score points</x:v>
      </x:c>
      <x:c r="D5" s="7" t="str">
        <x:v>Within-task subtraction</x:v>
      </x:c>
    </x:row>
    <x:row r="6" ht="50" customHeight="1">
      <x:c r="A6" s="7" t="str">
        <x:v>tuned_retrieval_delta</x:v>
      </x:c>
      <x:c r="B6" s="7" t="str">
        <x:v>DSF RAG minus DSF</x:v>
      </x:c>
      <x:c r="C6" s="7" t="str">
        <x:v>Score points</x:v>
      </x:c>
      <x:c r="D6" s="7" t="str">
        <x:v>Within-task subtraction</x:v>
      </x:c>
    </x:row>
    <x:row r="7" ht="50" customHeight="1">
      <x:c r="A7" s="7" t="str">
        <x:v>interaction</x:v>
      </x:c>
      <x:c r="B7" s="7" t="str">
        <x:v>Tuned delta minus base delta</x:v>
      </x:c>
      <x:c r="C7" s="7" t="str">
        <x:v>Score points</x:v>
      </x:c>
      <x:c r="D7" s="7" t="str">
        <x:v>Descriptive difference of differences</x:v>
      </x:c>
    </x:row>
    <x:row r="8" ht="50" customHeight="1">
      <x:c r="A8" s="7" t="str">
        <x:v>raft_vs_best_standalone</x:v>
      </x:c>
      <x:c r="B8" s="7" t="str">
        <x:v>RAFT minus maximum of DSF and base RAG</x:v>
      </x:c>
      <x:c r="C8" s="7" t="str">
        <x:v>Score points</x:v>
      </x:c>
      <x:c r="D8" s="7" t="str">
        <x:v>Comparator chosen within task</x:v>
      </x:c>
    </x:row>
    <x:row r="9" ht="50" customHeight="1">
      <x:c r="A9" s="7" t="str">
        <x:v>threshold</x:v>
      </x:c>
      <x:c r="B9" s="7" t="str">
        <x:v>Strict improvement/decline cutoff</x:v>
      </x:c>
      <x:c r="C9" s="7" t="str">
        <x:v>Source-scale score points</x:v>
      </x:c>
      <x:c r="D9" s="7" t="str">
        <x:v>0, 1, 5; analyst assumption</x:v>
      </x:c>
    </x:row>
    <x:row r="10" ht="50" customHeight="1">
      <x:c r="A10" s="7" t="str">
        <x:v>sign_reversal</x:v>
      </x:c>
      <x:c r="B10" s="7" t="str">
        <x:v>Positive base delta and negative tuned delta</x:v>
      </x:c>
      <x:c r="C10" s="7" t="str">
        <x:v>Boolean</x:v>
      </x:c>
      <x:c r="D10" s="7" t="str">
        <x:v>Both magnitudes must exceed threshold</x:v>
      </x:c>
    </x:row>
    <x:row r="11" ht="50" customHeight="1">
      <x:c r="A11" s="7" t="str">
        <x:v>bertscore / judge_score</x:v>
      </x:c>
      <x:c r="B11" s="7" t="str">
        <x:v>AWS reported quality mean</x:v>
      </x:c>
      <x:c r="C11" s="7" t="str">
        <x:v>Native metric scale</x:v>
      </x:c>
      <x:c r="D11" s="7" t="str">
        <x:v>Separate scores; not interchangeable</x:v>
      </x:c>
    </x:row>
    <x:row r="12" ht="50" customHeight="1">
      <x:c r="A12" s="7" t="str">
        <x:v>seconds</x:v>
      </x:c>
      <x:c r="B12" s="7" t="str">
        <x:v>AWS average inference time</x:v>
      </x:c>
      <x:c r="C12" s="7" t="str">
        <x:v>Seconds</x:v>
      </x:c>
      <x:c r="D12" s="7" t="str">
        <x:v>Historical setup; not a latency forecast</x:v>
      </x:c>
    </x:row>
  </x:sheetData>
  <x:pageMargins left="0.7" right="0.7" top="0.75" bottom="0.75" header="0.3" footer="0.3"/>
</x:worksheet>
</file>